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907\Desktop\"/>
    </mc:Choice>
  </mc:AlternateContent>
  <xr:revisionPtr revIDLastSave="0" documentId="13_ncr:1_{CE4ECE8D-AEF8-443A-A8C4-55ADAAEAD18A}" xr6:coauthVersionLast="45" xr6:coauthVersionMax="45" xr10:uidLastSave="{00000000-0000-0000-0000-000000000000}"/>
  <bookViews>
    <workbookView xWindow="-98" yWindow="-98" windowWidth="20715" windowHeight="13276" xr2:uid="{4B8F499E-67C7-41D0-B6E0-CC16A586753E}"/>
  </bookViews>
  <sheets>
    <sheet name="支出バランスシート" sheetId="1" r:id="rId1"/>
    <sheet name="円グラフ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25" i="1"/>
  <c r="D25" i="1" s="1"/>
  <c r="D7" i="1"/>
  <c r="D8" i="1"/>
  <c r="D9" i="1"/>
  <c r="D10" i="1"/>
  <c r="D11" i="1"/>
  <c r="D12" i="1"/>
  <c r="D14" i="1"/>
  <c r="D15" i="1"/>
  <c r="D16" i="1"/>
  <c r="D17" i="1"/>
  <c r="D18" i="1"/>
  <c r="D19" i="1"/>
  <c r="D20" i="1"/>
  <c r="D21" i="1"/>
  <c r="D22" i="1"/>
  <c r="D23" i="1"/>
  <c r="D24" i="1"/>
  <c r="P11" i="2" l="1"/>
  <c r="P12" i="2"/>
  <c r="C26" i="1"/>
  <c r="D26" i="1" l="1"/>
  <c r="P13" i="2" s="1"/>
  <c r="H7" i="1"/>
  <c r="H10" i="1" l="1"/>
  <c r="I15" i="1" s="1"/>
  <c r="J15" i="1" s="1"/>
  <c r="H11" i="1"/>
  <c r="H12" i="1"/>
  <c r="I16" i="1" s="1"/>
  <c r="J16" i="1" s="1"/>
</calcChain>
</file>

<file path=xl/sharedStrings.xml><?xml version="1.0" encoding="utf-8"?>
<sst xmlns="http://schemas.openxmlformats.org/spreadsheetml/2006/main" count="63" uniqueCount="44">
  <si>
    <t>手取収入額（円）</t>
  </si>
  <si>
    <t>月額（円）</t>
  </si>
  <si>
    <t>費目÷手取収入</t>
  </si>
  <si>
    <t>娯楽費</t>
  </si>
  <si>
    <t>被服費</t>
  </si>
  <si>
    <t>日用雑貨費</t>
  </si>
  <si>
    <t>医療費</t>
  </si>
  <si>
    <t>交通費（ガソリン代含む）</t>
  </si>
  <si>
    <t>通信費</t>
  </si>
  <si>
    <t>光熱費</t>
  </si>
  <si>
    <t>教育費</t>
  </si>
  <si>
    <t>生命保険料</t>
  </si>
  <si>
    <t>自動車保険料</t>
  </si>
  <si>
    <t>自動車税</t>
  </si>
  <si>
    <t>車検</t>
  </si>
  <si>
    <t>サブスク代</t>
  </si>
  <si>
    <t>ローン</t>
  </si>
  <si>
    <t>支出合計</t>
  </si>
  <si>
    <t>支出バランスシート</t>
    <phoneticPr fontId="3"/>
  </si>
  <si>
    <t>食費</t>
    <phoneticPr fontId="3"/>
  </si>
  <si>
    <t>費目</t>
    <phoneticPr fontId="3"/>
  </si>
  <si>
    <t>10月</t>
    <rPh sb="2" eb="3">
      <t>ガツ</t>
    </rPh>
    <phoneticPr fontId="3"/>
  </si>
  <si>
    <t>費用種類</t>
    <rPh sb="0" eb="2">
      <t>ヒヨウ</t>
    </rPh>
    <rPh sb="2" eb="4">
      <t>シュルイ</t>
    </rPh>
    <phoneticPr fontId="3"/>
  </si>
  <si>
    <t>変動費</t>
    <rPh sb="0" eb="2">
      <t>ヘンドウ</t>
    </rPh>
    <rPh sb="2" eb="3">
      <t>ヒ</t>
    </rPh>
    <phoneticPr fontId="3"/>
  </si>
  <si>
    <t>固定費</t>
    <rPh sb="0" eb="3">
      <t>コテイヒ</t>
    </rPh>
    <phoneticPr fontId="3"/>
  </si>
  <si>
    <t>上記以外（変動）</t>
    <rPh sb="5" eb="7">
      <t>ヘンドウ</t>
    </rPh>
    <phoneticPr fontId="3"/>
  </si>
  <si>
    <t>上記以外（固定）</t>
    <rPh sb="5" eb="7">
      <t>コテイ</t>
    </rPh>
    <phoneticPr fontId="3"/>
  </si>
  <si>
    <t>住居費</t>
    <phoneticPr fontId="3"/>
  </si>
  <si>
    <t>残額</t>
    <rPh sb="0" eb="2">
      <t>ザンガク</t>
    </rPh>
    <phoneticPr fontId="3"/>
  </si>
  <si>
    <t>投資額</t>
    <rPh sb="0" eb="2">
      <t>トウシ</t>
    </rPh>
    <rPh sb="2" eb="3">
      <t>ガク</t>
    </rPh>
    <phoneticPr fontId="3"/>
  </si>
  <si>
    <t>投資</t>
    <rPh sb="0" eb="2">
      <t>トウシ</t>
    </rPh>
    <phoneticPr fontId="3"/>
  </si>
  <si>
    <t>貯金</t>
    <rPh sb="0" eb="2">
      <t>チョキン</t>
    </rPh>
    <phoneticPr fontId="3"/>
  </si>
  <si>
    <t>自己投資</t>
    <rPh sb="0" eb="2">
      <t>ジコ</t>
    </rPh>
    <rPh sb="2" eb="4">
      <t>トウシ</t>
    </rPh>
    <phoneticPr fontId="3"/>
  </si>
  <si>
    <t>金額</t>
    <rPh sb="0" eb="2">
      <t>キンガク</t>
    </rPh>
    <phoneticPr fontId="3"/>
  </si>
  <si>
    <t>割合（％）</t>
    <rPh sb="0" eb="2">
      <t>ワリアイ</t>
    </rPh>
    <phoneticPr fontId="3"/>
  </si>
  <si>
    <t>費目</t>
    <rPh sb="0" eb="2">
      <t>ヒモク</t>
    </rPh>
    <phoneticPr fontId="3"/>
  </si>
  <si>
    <t>貯金額</t>
    <rPh sb="0" eb="2">
      <t>チョキン</t>
    </rPh>
    <rPh sb="2" eb="3">
      <t>ガク</t>
    </rPh>
    <phoneticPr fontId="3"/>
  </si>
  <si>
    <t>これまで</t>
    <phoneticPr fontId="3"/>
  </si>
  <si>
    <t>今月分</t>
    <rPh sb="0" eb="2">
      <t>コンゲツ</t>
    </rPh>
    <rPh sb="2" eb="3">
      <t>ブン</t>
    </rPh>
    <phoneticPr fontId="3"/>
  </si>
  <si>
    <t>累計</t>
    <rPh sb="0" eb="2">
      <t>ルイケイ</t>
    </rPh>
    <phoneticPr fontId="3"/>
  </si>
  <si>
    <t>割合</t>
    <rPh sb="0" eb="2">
      <t>ワリアイ</t>
    </rPh>
    <phoneticPr fontId="3"/>
  </si>
  <si>
    <t>残額</t>
    <rPh sb="0" eb="2">
      <t>ザンガク</t>
    </rPh>
    <phoneticPr fontId="3"/>
  </si>
  <si>
    <t>→に入力</t>
    <rPh sb="2" eb="4">
      <t>ニュウリョク</t>
    </rPh>
    <phoneticPr fontId="3"/>
  </si>
  <si>
    <t>◎円グラフは貯蓄額を除いたもの</t>
    <rPh sb="1" eb="2">
      <t>エン</t>
    </rPh>
    <rPh sb="6" eb="8">
      <t>チョチク</t>
    </rPh>
    <rPh sb="8" eb="9">
      <t>ガク</t>
    </rPh>
    <rPh sb="10" eb="11">
      <t>ノゾ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</si>
</sst>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6"/>
      <name val="游ゴシック"/>
      <family val="2"/>
      <charset val="128"/>
      <scheme val="minor"/>
    </font>
    <font>
      <sz val="10"/>
      <color theme="1"/>
      <name val="UD デジタル 教科書体 NK-B"/>
      <family val="1"/>
      <charset val="128"/>
    </font>
    <font>
      <b/>
      <sz val="10"/>
      <color theme="1"/>
      <name val="UD デジタル 教科書体 NK-B"/>
      <family val="1"/>
      <charset val="128"/>
    </font>
    <font>
      <sz val="10"/>
      <color theme="1"/>
      <name val="ＭＳ Ｐゴシック"/>
      <family val="2"/>
      <charset val="128"/>
    </font>
    <font>
      <sz val="11"/>
      <color theme="1"/>
      <name val="UD デジタル 教科書体 NK-B"/>
      <family val="1"/>
      <charset val="128"/>
    </font>
    <font>
      <b/>
      <sz val="12"/>
      <color theme="1"/>
      <name val="UD デジタル 教科書体 NK-B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7CB4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8E3"/>
        <bgColor indexed="64"/>
      </patternFill>
    </fill>
    <fill>
      <patternFill patternType="solid">
        <fgColor rgb="FFFFF7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7"/>
      </left>
      <right/>
      <top style="thin">
        <color theme="7"/>
      </top>
      <bottom/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 style="medium">
        <color theme="7"/>
      </top>
      <bottom/>
      <diagonal/>
    </border>
    <border>
      <left style="thin">
        <color theme="7"/>
      </left>
      <right style="thin">
        <color theme="7"/>
      </right>
      <top style="medium">
        <color theme="7"/>
      </top>
      <bottom/>
      <diagonal/>
    </border>
    <border>
      <left/>
      <right style="thin">
        <color theme="7"/>
      </right>
      <top style="double">
        <color theme="7"/>
      </top>
      <bottom/>
      <diagonal/>
    </border>
    <border>
      <left style="thin">
        <color theme="7"/>
      </left>
      <right style="thin">
        <color theme="7"/>
      </right>
      <top style="double">
        <color theme="7"/>
      </top>
      <bottom/>
      <diagonal/>
    </border>
    <border>
      <left style="thin">
        <color theme="7"/>
      </left>
      <right style="thin">
        <color theme="7"/>
      </right>
      <top style="double">
        <color theme="7"/>
      </top>
      <bottom style="double">
        <color theme="7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theme="5"/>
      </left>
      <right style="thick">
        <color theme="5"/>
      </right>
      <top style="thick">
        <color theme="5"/>
      </top>
      <bottom style="thick">
        <color theme="5"/>
      </bottom>
      <diagonal/>
    </border>
    <border>
      <left/>
      <right/>
      <top style="medium">
        <color theme="7"/>
      </top>
      <bottom/>
      <diagonal/>
    </border>
    <border>
      <left/>
      <right/>
      <top style="thin">
        <color theme="7"/>
      </top>
      <bottom/>
      <diagonal/>
    </border>
    <border>
      <left style="thin">
        <color theme="7"/>
      </left>
      <right style="thin">
        <color theme="7"/>
      </right>
      <top/>
      <bottom style="double">
        <color theme="7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C000"/>
      </left>
      <right style="thick">
        <color theme="5"/>
      </right>
      <top style="thin">
        <color rgb="FFFFC000"/>
      </top>
      <bottom style="thin">
        <color rgb="FFFFC000"/>
      </bottom>
      <diagonal/>
    </border>
    <border>
      <left style="thin">
        <color theme="7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6" fillId="7" borderId="5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6" fillId="7" borderId="3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6" fillId="8" borderId="3" xfId="0" applyFont="1" applyFill="1" applyBorder="1" applyAlignment="1">
      <alignment wrapText="1"/>
    </xf>
    <xf numFmtId="0" fontId="5" fillId="5" borderId="2" xfId="0" applyFont="1" applyFill="1" applyBorder="1" applyAlignment="1">
      <alignment wrapText="1"/>
    </xf>
    <xf numFmtId="0" fontId="0" fillId="0" borderId="0" xfId="0" applyBorder="1">
      <alignment vertical="center"/>
    </xf>
    <xf numFmtId="0" fontId="4" fillId="5" borderId="6" xfId="0" applyFont="1" applyFill="1" applyBorder="1" applyAlignment="1">
      <alignment wrapText="1"/>
    </xf>
    <xf numFmtId="6" fontId="4" fillId="5" borderId="7" xfId="0" applyNumberFormat="1" applyFont="1" applyFill="1" applyBorder="1" applyAlignment="1">
      <alignment horizontal="right" wrapText="1"/>
    </xf>
    <xf numFmtId="9" fontId="5" fillId="5" borderId="7" xfId="2" applyNumberFormat="1" applyFont="1" applyFill="1" applyBorder="1" applyAlignment="1">
      <alignment wrapText="1"/>
    </xf>
    <xf numFmtId="0" fontId="2" fillId="6" borderId="7" xfId="0" applyFont="1" applyFill="1" applyBorder="1" applyAlignment="1">
      <alignment wrapText="1"/>
    </xf>
    <xf numFmtId="0" fontId="4" fillId="6" borderId="8" xfId="0" applyFont="1" applyFill="1" applyBorder="1" applyAlignment="1">
      <alignment wrapText="1"/>
    </xf>
    <xf numFmtId="9" fontId="5" fillId="6" borderId="8" xfId="2" applyNumberFormat="1" applyFont="1" applyFill="1" applyBorder="1" applyAlignment="1">
      <alignment wrapText="1"/>
    </xf>
    <xf numFmtId="0" fontId="2" fillId="6" borderId="8" xfId="0" applyFont="1" applyFill="1" applyBorder="1" applyAlignment="1">
      <alignment wrapText="1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6" fontId="7" fillId="0" borderId="1" xfId="0" applyNumberFormat="1" applyFont="1" applyBorder="1">
      <alignment vertical="center"/>
    </xf>
    <xf numFmtId="0" fontId="7" fillId="9" borderId="1" xfId="0" applyFont="1" applyFill="1" applyBorder="1">
      <alignment vertical="center"/>
    </xf>
    <xf numFmtId="176" fontId="7" fillId="0" borderId="1" xfId="0" applyNumberFormat="1" applyFont="1" applyBorder="1">
      <alignment vertical="center"/>
    </xf>
    <xf numFmtId="0" fontId="7" fillId="7" borderId="9" xfId="0" applyFont="1" applyFill="1" applyBorder="1">
      <alignment vertical="center"/>
    </xf>
    <xf numFmtId="9" fontId="7" fillId="7" borderId="9" xfId="0" applyNumberFormat="1" applyFont="1" applyFill="1" applyBorder="1">
      <alignment vertical="center"/>
    </xf>
    <xf numFmtId="0" fontId="7" fillId="10" borderId="9" xfId="0" applyFont="1" applyFill="1" applyBorder="1">
      <alignment vertical="center"/>
    </xf>
    <xf numFmtId="9" fontId="7" fillId="10" borderId="9" xfId="0" applyNumberFormat="1" applyFont="1" applyFill="1" applyBorder="1">
      <alignment vertical="center"/>
    </xf>
    <xf numFmtId="0" fontId="7" fillId="0" borderId="9" xfId="0" applyFont="1" applyFill="1" applyBorder="1">
      <alignment vertical="center"/>
    </xf>
    <xf numFmtId="9" fontId="7" fillId="0" borderId="9" xfId="0" applyNumberFormat="1" applyFont="1" applyBorder="1">
      <alignment vertical="center"/>
    </xf>
    <xf numFmtId="9" fontId="5" fillId="3" borderId="11" xfId="2" applyNumberFormat="1" applyFont="1" applyFill="1" applyBorder="1" applyAlignment="1">
      <alignment wrapText="1"/>
    </xf>
    <xf numFmtId="9" fontId="5" fillId="5" borderId="12" xfId="2" applyNumberFormat="1" applyFont="1" applyFill="1" applyBorder="1" applyAlignment="1">
      <alignment wrapText="1"/>
    </xf>
    <xf numFmtId="9" fontId="5" fillId="3" borderId="12" xfId="2" applyNumberFormat="1" applyFont="1" applyFill="1" applyBorder="1" applyAlignment="1">
      <alignment wrapText="1"/>
    </xf>
    <xf numFmtId="9" fontId="5" fillId="6" borderId="12" xfId="2" applyNumberFormat="1" applyFont="1" applyFill="1" applyBorder="1" applyAlignment="1">
      <alignment wrapText="1"/>
    </xf>
    <xf numFmtId="6" fontId="4" fillId="6" borderId="13" xfId="0" applyNumberFormat="1" applyFont="1" applyFill="1" applyBorder="1" applyAlignment="1">
      <alignment horizontal="right" wrapText="1"/>
    </xf>
    <xf numFmtId="6" fontId="5" fillId="3" borderId="10" xfId="0" applyNumberFormat="1" applyFont="1" applyFill="1" applyBorder="1" applyAlignment="1">
      <alignment horizontal="right" wrapText="1"/>
    </xf>
    <xf numFmtId="176" fontId="4" fillId="4" borderId="10" xfId="1" applyNumberFormat="1" applyFont="1" applyFill="1" applyBorder="1" applyAlignment="1">
      <alignment wrapText="1"/>
    </xf>
    <xf numFmtId="176" fontId="4" fillId="3" borderId="10" xfId="0" applyNumberFormat="1" applyFont="1" applyFill="1" applyBorder="1" applyAlignment="1">
      <alignment wrapText="1"/>
    </xf>
    <xf numFmtId="176" fontId="4" fillId="4" borderId="10" xfId="0" applyNumberFormat="1" applyFont="1" applyFill="1" applyBorder="1" applyAlignment="1">
      <alignment wrapText="1"/>
    </xf>
    <xf numFmtId="176" fontId="4" fillId="6" borderId="10" xfId="0" applyNumberFormat="1" applyFont="1" applyFill="1" applyBorder="1" applyAlignment="1">
      <alignment wrapText="1"/>
    </xf>
    <xf numFmtId="176" fontId="4" fillId="5" borderId="10" xfId="0" applyNumberFormat="1" applyFont="1" applyFill="1" applyBorder="1" applyAlignment="1">
      <alignment wrapText="1"/>
    </xf>
    <xf numFmtId="6" fontId="5" fillId="0" borderId="10" xfId="0" applyNumberFormat="1" applyFont="1" applyBorder="1" applyAlignment="1">
      <alignment horizontal="right" wrapText="1"/>
    </xf>
    <xf numFmtId="6" fontId="7" fillId="0" borderId="14" xfId="0" applyNumberFormat="1" applyFont="1" applyBorder="1">
      <alignment vertical="center"/>
    </xf>
    <xf numFmtId="0" fontId="7" fillId="9" borderId="15" xfId="0" applyFont="1" applyFill="1" applyBorder="1">
      <alignment vertical="center"/>
    </xf>
    <xf numFmtId="9" fontId="7" fillId="0" borderId="10" xfId="2" applyFont="1" applyBorder="1">
      <alignment vertical="center"/>
    </xf>
    <xf numFmtId="0" fontId="7" fillId="0" borderId="14" xfId="0" applyFont="1" applyFill="1" applyBorder="1">
      <alignment vertical="center"/>
    </xf>
    <xf numFmtId="6" fontId="7" fillId="0" borderId="16" xfId="0" applyNumberFormat="1" applyFont="1" applyBorder="1">
      <alignment vertical="center"/>
    </xf>
    <xf numFmtId="176" fontId="7" fillId="0" borderId="10" xfId="0" applyNumberFormat="1" applyFont="1" applyBorder="1">
      <alignment vertical="center"/>
    </xf>
    <xf numFmtId="176" fontId="7" fillId="0" borderId="10" xfId="1" applyNumberFormat="1" applyFont="1" applyBorder="1">
      <alignment vertical="center"/>
    </xf>
    <xf numFmtId="0" fontId="0" fillId="0" borderId="10" xfId="0" applyBorder="1">
      <alignment vertical="center"/>
    </xf>
    <xf numFmtId="0" fontId="7" fillId="11" borderId="1" xfId="0" applyFont="1" applyFill="1" applyBorder="1">
      <alignment vertical="center"/>
    </xf>
    <xf numFmtId="0" fontId="8" fillId="0" borderId="0" xfId="0" applyFont="1" applyAlignment="1">
      <alignment wrapText="1"/>
    </xf>
    <xf numFmtId="0" fontId="7" fillId="9" borderId="9" xfId="0" applyFont="1" applyFill="1" applyBorder="1">
      <alignment vertical="center"/>
    </xf>
    <xf numFmtId="0" fontId="5" fillId="6" borderId="18" xfId="0" applyFont="1" applyFill="1" applyBorder="1" applyAlignment="1">
      <alignment wrapText="1"/>
    </xf>
    <xf numFmtId="0" fontId="5" fillId="5" borderId="17" xfId="0" applyFont="1" applyFill="1" applyBorder="1" applyAlignment="1">
      <alignment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7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0657727707279235"/>
          <c:w val="0.96439993316131978"/>
          <c:h val="0.8934227229272075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7DED-4E2B-9F1E-9483C5F795C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7DED-4E2B-9F1E-9483C5F795C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7DED-4E2B-9F1E-9483C5F795C4}"/>
              </c:ext>
            </c:extLst>
          </c:dPt>
          <c:dPt>
            <c:idx val="3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7DED-4E2B-9F1E-9483C5F795C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7DED-4E2B-9F1E-9483C5F795C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7DED-4E2B-9F1E-9483C5F795C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7DED-4E2B-9F1E-9483C5F795C4}"/>
              </c:ext>
            </c:extLst>
          </c:dPt>
          <c:dPt>
            <c:idx val="7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7DED-4E2B-9F1E-9483C5F795C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7DED-4E2B-9F1E-9483C5F795C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7DED-4E2B-9F1E-9483C5F795C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7DED-4E2B-9F1E-9483C5F795C4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7DED-4E2B-9F1E-9483C5F795C4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9-7DED-4E2B-9F1E-9483C5F795C4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B-7DED-4E2B-9F1E-9483C5F795C4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D-7DED-4E2B-9F1E-9483C5F795C4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F-7DED-4E2B-9F1E-9483C5F795C4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1-7DED-4E2B-9F1E-9483C5F795C4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3-7DED-4E2B-9F1E-9483C5F795C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DED-4E2B-9F1E-9483C5F795C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7DED-4E2B-9F1E-9483C5F795C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7DED-4E2B-9F1E-9483C5F795C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7DED-4E2B-9F1E-9483C5F795C4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7DED-4E2B-9F1E-9483C5F795C4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7DED-4E2B-9F1E-9483C5F795C4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7DED-4E2B-9F1E-9483C5F795C4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7DED-4E2B-9F1E-9483C5F795C4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1-7DED-4E2B-9F1E-9483C5F795C4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3-7DED-4E2B-9F1E-9483C5F795C4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5-7DED-4E2B-9F1E-9483C5F795C4}"/>
                </c:ext>
              </c:extLst>
            </c:dLbl>
            <c:dLbl>
              <c:idx val="11"/>
              <c:layout>
                <c:manualLayout>
                  <c:x val="-4.2023110725555264E-2"/>
                  <c:y val="9.015099653053535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DED-4E2B-9F1E-9483C5F795C4}"/>
                </c:ext>
              </c:extLst>
            </c:dLbl>
            <c:dLbl>
              <c:idx val="12"/>
              <c:layout>
                <c:manualLayout>
                  <c:x val="-5.7631694709332902E-2"/>
                  <c:y val="-4.868153812648908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DED-4E2B-9F1E-9483C5F795C4}"/>
                </c:ext>
              </c:extLst>
            </c:dLbl>
            <c:dLbl>
              <c:idx val="13"/>
              <c:layout>
                <c:manualLayout>
                  <c:x val="-2.0411225209555357E-2"/>
                  <c:y val="-5.048455805709979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DED-4E2B-9F1E-9483C5F795C4}"/>
                </c:ext>
              </c:extLst>
            </c:dLbl>
            <c:dLbl>
              <c:idx val="14"/>
              <c:layout>
                <c:manualLayout>
                  <c:x val="-1.2006603064444355E-2"/>
                  <c:y val="-9.015099653053543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DED-4E2B-9F1E-9483C5F795C4}"/>
                </c:ext>
              </c:extLst>
            </c:dLbl>
            <c:dLbl>
              <c:idx val="15"/>
              <c:layout>
                <c:manualLayout>
                  <c:x val="-1.0805942757999964E-2"/>
                  <c:y val="-5.048455805709979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DED-4E2B-9F1E-9483C5F795C4}"/>
                </c:ext>
              </c:extLst>
            </c:dLbl>
            <c:dLbl>
              <c:idx val="16"/>
              <c:layout>
                <c:manualLayout>
                  <c:x val="3.3618488580444195E-2"/>
                  <c:y val="-2.163623916732848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DED-4E2B-9F1E-9483C5F795C4}"/>
                </c:ext>
              </c:extLst>
            </c:dLbl>
            <c:dLbl>
              <c:idx val="17"/>
              <c:layout>
                <c:manualLayout>
                  <c:x val="0.10565810696711032"/>
                  <c:y val="-7.212079722442828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DED-4E2B-9F1E-9483C5F795C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支出バランスシート!$B$7:$B$24</c:f>
              <c:strCache>
                <c:ptCount val="18"/>
                <c:pt idx="0">
                  <c:v>食費</c:v>
                </c:pt>
                <c:pt idx="1">
                  <c:v>娯楽費</c:v>
                </c:pt>
                <c:pt idx="2">
                  <c:v>被服費</c:v>
                </c:pt>
                <c:pt idx="3">
                  <c:v>日用雑貨費</c:v>
                </c:pt>
                <c:pt idx="4">
                  <c:v>医療費</c:v>
                </c:pt>
                <c:pt idx="5">
                  <c:v>交通費（ガソリン代含む）</c:v>
                </c:pt>
                <c:pt idx="6">
                  <c:v>上記以外（変動）</c:v>
                </c:pt>
                <c:pt idx="7">
                  <c:v>住居費</c:v>
                </c:pt>
                <c:pt idx="8">
                  <c:v>通信費</c:v>
                </c:pt>
                <c:pt idx="9">
                  <c:v>光熱費</c:v>
                </c:pt>
                <c:pt idx="10">
                  <c:v>教育費</c:v>
                </c:pt>
                <c:pt idx="11">
                  <c:v>生命保険料</c:v>
                </c:pt>
                <c:pt idx="12">
                  <c:v>自動車保険料</c:v>
                </c:pt>
                <c:pt idx="13">
                  <c:v>自動車税</c:v>
                </c:pt>
                <c:pt idx="14">
                  <c:v>車検</c:v>
                </c:pt>
                <c:pt idx="15">
                  <c:v>サブスク代</c:v>
                </c:pt>
                <c:pt idx="16">
                  <c:v>ローン</c:v>
                </c:pt>
                <c:pt idx="17">
                  <c:v>上記以外（固定）</c:v>
                </c:pt>
              </c:strCache>
            </c:strRef>
          </c:cat>
          <c:val>
            <c:numRef>
              <c:f>支出バランスシート!$C$7:$C$24</c:f>
              <c:numCache>
                <c:formatCode>"¥"#,##0_);[Red]\("¥"#,##0\)</c:formatCode>
                <c:ptCount val="18"/>
                <c:pt idx="0" formatCode="&quot;¥&quot;#,##0_);[Red]\(&quot;¥&quot;#,##0\)">
                  <c:v>50000</c:v>
                </c:pt>
                <c:pt idx="1">
                  <c:v>20000</c:v>
                </c:pt>
                <c:pt idx="2">
                  <c:v>10000</c:v>
                </c:pt>
                <c:pt idx="3">
                  <c:v>12000</c:v>
                </c:pt>
                <c:pt idx="4">
                  <c:v>4000</c:v>
                </c:pt>
                <c:pt idx="5">
                  <c:v>8000</c:v>
                </c:pt>
                <c:pt idx="6">
                  <c:v>4000</c:v>
                </c:pt>
                <c:pt idx="7">
                  <c:v>80000</c:v>
                </c:pt>
                <c:pt idx="8">
                  <c:v>10000</c:v>
                </c:pt>
                <c:pt idx="9">
                  <c:v>15000</c:v>
                </c:pt>
                <c:pt idx="10">
                  <c:v>20000</c:v>
                </c:pt>
                <c:pt idx="11">
                  <c:v>10000</c:v>
                </c:pt>
                <c:pt idx="12">
                  <c:v>5000</c:v>
                </c:pt>
                <c:pt idx="13">
                  <c:v>3000</c:v>
                </c:pt>
                <c:pt idx="14">
                  <c:v>3000</c:v>
                </c:pt>
                <c:pt idx="15">
                  <c:v>2000</c:v>
                </c:pt>
                <c:pt idx="16">
                  <c:v>0</c:v>
                </c:pt>
                <c:pt idx="17">
                  <c:v>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7DED-4E2B-9F1E-9483C5F795C4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6-7DED-4E2B-9F1E-9483C5F795C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8-7DED-4E2B-9F1E-9483C5F795C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A-7DED-4E2B-9F1E-9483C5F795C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C-7DED-4E2B-9F1E-9483C5F795C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E-7DED-4E2B-9F1E-9483C5F795C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30-7DED-4E2B-9F1E-9483C5F795C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32-7DED-4E2B-9F1E-9483C5F795C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34-7DED-4E2B-9F1E-9483C5F795C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36-7DED-4E2B-9F1E-9483C5F795C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38-7DED-4E2B-9F1E-9483C5F795C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3A-7DED-4E2B-9F1E-9483C5F795C4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3C-7DED-4E2B-9F1E-9483C5F795C4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3E-7DED-4E2B-9F1E-9483C5F795C4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40-7DED-4E2B-9F1E-9483C5F795C4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42-7DED-4E2B-9F1E-9483C5F795C4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44-7DED-4E2B-9F1E-9483C5F795C4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46-7DED-4E2B-9F1E-9483C5F795C4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48-7DED-4E2B-9F1E-9483C5F795C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6-7DED-4E2B-9F1E-9483C5F795C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8-7DED-4E2B-9F1E-9483C5F795C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A-7DED-4E2B-9F1E-9483C5F795C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C-7DED-4E2B-9F1E-9483C5F795C4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E-7DED-4E2B-9F1E-9483C5F795C4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30-7DED-4E2B-9F1E-9483C5F795C4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32-7DED-4E2B-9F1E-9483C5F795C4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34-7DED-4E2B-9F1E-9483C5F795C4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36-7DED-4E2B-9F1E-9483C5F795C4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38-7DED-4E2B-9F1E-9483C5F795C4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3A-7DED-4E2B-9F1E-9483C5F795C4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3C-7DED-4E2B-9F1E-9483C5F795C4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3E-7DED-4E2B-9F1E-9483C5F795C4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40-7DED-4E2B-9F1E-9483C5F795C4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42-7DED-4E2B-9F1E-9483C5F795C4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44-7DED-4E2B-9F1E-9483C5F795C4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46-7DED-4E2B-9F1E-9483C5F795C4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48-7DED-4E2B-9F1E-9483C5F795C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支出バランスシート!$B$7:$B$24</c:f>
              <c:strCache>
                <c:ptCount val="18"/>
                <c:pt idx="0">
                  <c:v>食費</c:v>
                </c:pt>
                <c:pt idx="1">
                  <c:v>娯楽費</c:v>
                </c:pt>
                <c:pt idx="2">
                  <c:v>被服費</c:v>
                </c:pt>
                <c:pt idx="3">
                  <c:v>日用雑貨費</c:v>
                </c:pt>
                <c:pt idx="4">
                  <c:v>医療費</c:v>
                </c:pt>
                <c:pt idx="5">
                  <c:v>交通費（ガソリン代含む）</c:v>
                </c:pt>
                <c:pt idx="6">
                  <c:v>上記以外（変動）</c:v>
                </c:pt>
                <c:pt idx="7">
                  <c:v>住居費</c:v>
                </c:pt>
                <c:pt idx="8">
                  <c:v>通信費</c:v>
                </c:pt>
                <c:pt idx="9">
                  <c:v>光熱費</c:v>
                </c:pt>
                <c:pt idx="10">
                  <c:v>教育費</c:v>
                </c:pt>
                <c:pt idx="11">
                  <c:v>生命保険料</c:v>
                </c:pt>
                <c:pt idx="12">
                  <c:v>自動車保険料</c:v>
                </c:pt>
                <c:pt idx="13">
                  <c:v>自動車税</c:v>
                </c:pt>
                <c:pt idx="14">
                  <c:v>車検</c:v>
                </c:pt>
                <c:pt idx="15">
                  <c:v>サブスク代</c:v>
                </c:pt>
                <c:pt idx="16">
                  <c:v>ローン</c:v>
                </c:pt>
                <c:pt idx="17">
                  <c:v>上記以外（固定）</c:v>
                </c:pt>
              </c:strCache>
            </c:strRef>
          </c:cat>
          <c:val>
            <c:numRef>
              <c:f>支出バランスシート!$D$7:$D$24</c:f>
              <c:numCache>
                <c:formatCode>0%</c:formatCode>
                <c:ptCount val="18"/>
                <c:pt idx="0">
                  <c:v>0.16666666666666666</c:v>
                </c:pt>
                <c:pt idx="1">
                  <c:v>6.6666666666666666E-2</c:v>
                </c:pt>
                <c:pt idx="2">
                  <c:v>3.3333333333333333E-2</c:v>
                </c:pt>
                <c:pt idx="3">
                  <c:v>0.04</c:v>
                </c:pt>
                <c:pt idx="4">
                  <c:v>1.3333333333333334E-2</c:v>
                </c:pt>
                <c:pt idx="5">
                  <c:v>2.6666666666666668E-2</c:v>
                </c:pt>
                <c:pt idx="6">
                  <c:v>1.3333333333333334E-2</c:v>
                </c:pt>
                <c:pt idx="7">
                  <c:v>0.26666666666666666</c:v>
                </c:pt>
                <c:pt idx="8">
                  <c:v>3.3333333333333333E-2</c:v>
                </c:pt>
                <c:pt idx="9">
                  <c:v>0.05</c:v>
                </c:pt>
                <c:pt idx="10">
                  <c:v>6.6666666666666666E-2</c:v>
                </c:pt>
                <c:pt idx="11">
                  <c:v>3.3333333333333333E-2</c:v>
                </c:pt>
                <c:pt idx="12">
                  <c:v>1.6666666666666666E-2</c:v>
                </c:pt>
                <c:pt idx="13">
                  <c:v>0.01</c:v>
                </c:pt>
                <c:pt idx="14">
                  <c:v>0.01</c:v>
                </c:pt>
                <c:pt idx="15">
                  <c:v>6.6666666666666671E-3</c:v>
                </c:pt>
                <c:pt idx="16">
                  <c:v>0</c:v>
                </c:pt>
                <c:pt idx="17">
                  <c:v>1.3333333333333334E-2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9-7DED-4E2B-9F1E-9483C5F795C4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319087</xdr:colOff>
      <xdr:row>6</xdr:row>
      <xdr:rowOff>9524</xdr:rowOff>
    </xdr:from>
    <xdr:to>
      <xdr:col>5</xdr:col>
      <xdr:colOff>661987</xdr:colOff>
      <xdr:row>25</xdr:row>
      <xdr:rowOff>100011</xdr:rowOff>
    </xdr:to>
    <xdr:sp macro="" textlink="">
      <xdr:nvSpPr>
        <xdr:cNvPr id="34" name="矢印: 折線 33">
          <a:extLst>
            <a:ext uri="{FF2B5EF4-FFF2-40B4-BE49-F238E27FC236}">
              <a16:creationId xmlns:a16="http://schemas.microsoft.com/office/drawing/2014/main" id="{F13FF4BB-13EA-4410-905A-C3198BF314C8}"/>
            </a:ext>
          </a:extLst>
        </xdr:cNvPr>
        <xdr:cNvSpPr/>
      </xdr:nvSpPr>
      <xdr:spPr>
        <a:xfrm>
          <a:off x="6581775" y="1357312"/>
          <a:ext cx="342900" cy="4376737"/>
        </a:xfrm>
        <a:prstGeom prst="bentArrow">
          <a:avLst>
            <a:gd name="adj1" fmla="val 16659"/>
            <a:gd name="adj2" fmla="val 25000"/>
            <a:gd name="adj3" fmla="val 25000"/>
            <a:gd name="adj4" fmla="val 4104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371475</xdr:colOff>
      <xdr:row>25</xdr:row>
      <xdr:rowOff>4762</xdr:rowOff>
    </xdr:from>
    <xdr:to>
      <xdr:col>5</xdr:col>
      <xdr:colOff>476250</xdr:colOff>
      <xdr:row>25</xdr:row>
      <xdr:rowOff>190499</xdr:rowOff>
    </xdr:to>
    <xdr:sp macro="" textlink="">
      <xdr:nvSpPr>
        <xdr:cNvPr id="35" name="減算記号 34">
          <a:extLst>
            <a:ext uri="{FF2B5EF4-FFF2-40B4-BE49-F238E27FC236}">
              <a16:creationId xmlns:a16="http://schemas.microsoft.com/office/drawing/2014/main" id="{FDB9FB9E-9003-469C-8604-2E25E34EEBAB}"/>
            </a:ext>
          </a:extLst>
        </xdr:cNvPr>
        <xdr:cNvSpPr/>
      </xdr:nvSpPr>
      <xdr:spPr>
        <a:xfrm>
          <a:off x="5948363" y="5638800"/>
          <a:ext cx="790575" cy="185737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20190</xdr:colOff>
      <xdr:row>1</xdr:row>
      <xdr:rowOff>32681</xdr:rowOff>
    </xdr:from>
    <xdr:to>
      <xdr:col>13</xdr:col>
      <xdr:colOff>443778</xdr:colOff>
      <xdr:row>30</xdr:row>
      <xdr:rowOff>54120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B713482-82E9-46B5-BB87-BB7A80DB5D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7E421-4C1F-4FB2-A05B-5F7D0E760D4C}">
  <dimension ref="A3:J26"/>
  <sheetViews>
    <sheetView tabSelected="1" topLeftCell="A2" zoomScale="90" workbookViewId="0">
      <selection activeCell="F6" sqref="F6"/>
    </sheetView>
  </sheetViews>
  <sheetFormatPr defaultRowHeight="17.649999999999999" x14ac:dyDescent="0.7"/>
  <cols>
    <col min="2" max="2" width="23.8125" customWidth="1"/>
    <col min="3" max="3" width="15.125" customWidth="1"/>
    <col min="4" max="4" width="16.25" customWidth="1"/>
    <col min="7" max="7" width="10.3125" bestFit="1" customWidth="1"/>
    <col min="8" max="8" width="12.125" bestFit="1" customWidth="1"/>
    <col min="9" max="9" width="9.8125" bestFit="1" customWidth="1"/>
    <col min="10" max="10" width="12.125" bestFit="1" customWidth="1"/>
    <col min="11" max="11" width="10.0625" bestFit="1" customWidth="1"/>
  </cols>
  <sheetData>
    <row r="3" spans="2:10" ht="18" thickBot="1" x14ac:dyDescent="0.55000000000000004">
      <c r="B3" s="54" t="s">
        <v>18</v>
      </c>
      <c r="C3" s="1"/>
      <c r="D3" s="1"/>
      <c r="E3" s="1"/>
    </row>
    <row r="4" spans="2:10" ht="18.399999999999999" thickTop="1" thickBot="1" x14ac:dyDescent="0.45">
      <c r="B4" s="2" t="s">
        <v>21</v>
      </c>
      <c r="C4" s="3" t="s">
        <v>0</v>
      </c>
      <c r="D4" s="44">
        <v>300000</v>
      </c>
      <c r="E4" s="1"/>
    </row>
    <row r="5" spans="2:10" ht="18" thickTop="1" x14ac:dyDescent="0.4">
      <c r="B5" s="2"/>
      <c r="C5" s="2"/>
      <c r="D5" s="2"/>
      <c r="E5" s="1"/>
    </row>
    <row r="6" spans="2:10" ht="18" thickBot="1" x14ac:dyDescent="0.45">
      <c r="B6" s="4" t="s">
        <v>20</v>
      </c>
      <c r="C6" s="4" t="s">
        <v>1</v>
      </c>
      <c r="D6" s="4" t="s">
        <v>2</v>
      </c>
      <c r="E6" s="5" t="s">
        <v>22</v>
      </c>
    </row>
    <row r="7" spans="2:10" ht="18.399999999999999" thickTop="1" thickBot="1" x14ac:dyDescent="0.45">
      <c r="B7" s="6" t="s">
        <v>19</v>
      </c>
      <c r="C7" s="38">
        <v>50000</v>
      </c>
      <c r="D7" s="33">
        <f>C7/$D$4</f>
        <v>0.16666666666666666</v>
      </c>
      <c r="E7" s="7" t="s">
        <v>23</v>
      </c>
      <c r="G7" s="53" t="s">
        <v>28</v>
      </c>
      <c r="H7" s="24">
        <f>C26</f>
        <v>40000</v>
      </c>
    </row>
    <row r="8" spans="2:10" ht="18.399999999999999" thickTop="1" thickBot="1" x14ac:dyDescent="0.45">
      <c r="B8" s="8" t="s">
        <v>3</v>
      </c>
      <c r="C8" s="39">
        <v>20000</v>
      </c>
      <c r="D8" s="34">
        <f t="shared" ref="D8:D25" si="0">C8/$D$4</f>
        <v>6.6666666666666666E-2</v>
      </c>
      <c r="E8" s="9" t="s">
        <v>23</v>
      </c>
    </row>
    <row r="9" spans="2:10" ht="18.399999999999999" thickTop="1" thickBot="1" x14ac:dyDescent="0.45">
      <c r="B9" s="10" t="s">
        <v>4</v>
      </c>
      <c r="C9" s="40">
        <v>10000</v>
      </c>
      <c r="D9" s="35">
        <f t="shared" si="0"/>
        <v>3.3333333333333333E-2</v>
      </c>
      <c r="E9" s="9" t="s">
        <v>23</v>
      </c>
      <c r="G9" s="25"/>
      <c r="H9" s="25" t="s">
        <v>33</v>
      </c>
      <c r="I9" s="46" t="s">
        <v>34</v>
      </c>
    </row>
    <row r="10" spans="2:10" ht="19.5" customHeight="1" thickTop="1" thickBot="1" x14ac:dyDescent="0.45">
      <c r="B10" s="8" t="s">
        <v>5</v>
      </c>
      <c r="C10" s="41">
        <v>12000</v>
      </c>
      <c r="D10" s="34">
        <f t="shared" si="0"/>
        <v>0.04</v>
      </c>
      <c r="E10" s="9" t="s">
        <v>23</v>
      </c>
      <c r="G10" s="23" t="s">
        <v>30</v>
      </c>
      <c r="H10" s="45">
        <f>H7*I10</f>
        <v>12000</v>
      </c>
      <c r="I10" s="47">
        <v>0.3</v>
      </c>
    </row>
    <row r="11" spans="2:10" ht="17.25" customHeight="1" thickTop="1" thickBot="1" x14ac:dyDescent="0.45">
      <c r="B11" s="10" t="s">
        <v>6</v>
      </c>
      <c r="C11" s="40">
        <v>4000</v>
      </c>
      <c r="D11" s="35">
        <f t="shared" si="0"/>
        <v>1.3333333333333334E-2</v>
      </c>
      <c r="E11" s="9" t="s">
        <v>23</v>
      </c>
      <c r="G11" s="23" t="s">
        <v>32</v>
      </c>
      <c r="H11" s="45">
        <f>H7*I11</f>
        <v>12000</v>
      </c>
      <c r="I11" s="47">
        <v>0.3</v>
      </c>
    </row>
    <row r="12" spans="2:10" ht="17.649999999999999" customHeight="1" thickTop="1" thickBot="1" x14ac:dyDescent="0.45">
      <c r="B12" s="8" t="s">
        <v>7</v>
      </c>
      <c r="C12" s="41">
        <v>8000</v>
      </c>
      <c r="D12" s="34">
        <f t="shared" si="0"/>
        <v>2.6666666666666668E-2</v>
      </c>
      <c r="E12" s="9" t="s">
        <v>23</v>
      </c>
      <c r="G12" s="23" t="s">
        <v>31</v>
      </c>
      <c r="H12" s="45">
        <f>H7*I12</f>
        <v>16000</v>
      </c>
      <c r="I12" s="47">
        <v>0.4</v>
      </c>
    </row>
    <row r="13" spans="2:10" ht="17.649999999999999" customHeight="1" thickTop="1" thickBot="1" x14ac:dyDescent="0.45">
      <c r="B13" s="11" t="s">
        <v>25</v>
      </c>
      <c r="C13" s="42">
        <v>4000</v>
      </c>
      <c r="D13" s="35">
        <f>C13/$D$4</f>
        <v>1.3333333333333334E-2</v>
      </c>
      <c r="E13" s="9" t="s">
        <v>23</v>
      </c>
    </row>
    <row r="14" spans="2:10" ht="18.399999999999999" thickTop="1" thickBot="1" x14ac:dyDescent="0.45">
      <c r="B14" s="57" t="s">
        <v>27</v>
      </c>
      <c r="C14" s="43">
        <v>80000</v>
      </c>
      <c r="D14" s="34">
        <f t="shared" si="0"/>
        <v>0.26666666666666666</v>
      </c>
      <c r="E14" s="12" t="s">
        <v>24</v>
      </c>
      <c r="G14" s="25"/>
      <c r="H14" s="46" t="s">
        <v>37</v>
      </c>
      <c r="I14" s="25" t="s">
        <v>38</v>
      </c>
      <c r="J14" s="25" t="s">
        <v>39</v>
      </c>
    </row>
    <row r="15" spans="2:10" ht="18.399999999999999" thickTop="1" thickBot="1" x14ac:dyDescent="0.45">
      <c r="B15" s="56" t="s">
        <v>8</v>
      </c>
      <c r="C15" s="42">
        <v>10000</v>
      </c>
      <c r="D15" s="36">
        <f t="shared" si="0"/>
        <v>3.3333333333333333E-2</v>
      </c>
      <c r="E15" s="12" t="s">
        <v>24</v>
      </c>
      <c r="G15" s="48" t="s">
        <v>29</v>
      </c>
      <c r="H15" s="50">
        <v>500000</v>
      </c>
      <c r="I15" s="49">
        <f>H10</f>
        <v>12000</v>
      </c>
      <c r="J15" s="26">
        <f>SUM(H15:I15)</f>
        <v>512000</v>
      </c>
    </row>
    <row r="16" spans="2:10" ht="18.399999999999999" thickTop="1" thickBot="1" x14ac:dyDescent="0.45">
      <c r="B16" s="13" t="s">
        <v>9</v>
      </c>
      <c r="C16" s="43">
        <v>15000</v>
      </c>
      <c r="D16" s="34">
        <f t="shared" si="0"/>
        <v>0.05</v>
      </c>
      <c r="E16" s="12" t="s">
        <v>24</v>
      </c>
      <c r="G16" s="48" t="s">
        <v>36</v>
      </c>
      <c r="H16" s="51">
        <v>500000</v>
      </c>
      <c r="I16" s="49">
        <f>H12</f>
        <v>16000</v>
      </c>
      <c r="J16" s="26">
        <f>SUM(H16:I16)</f>
        <v>516000</v>
      </c>
    </row>
    <row r="17" spans="1:8" ht="18.399999999999999" thickTop="1" thickBot="1" x14ac:dyDescent="0.45">
      <c r="B17" s="11" t="s">
        <v>10</v>
      </c>
      <c r="C17" s="42">
        <v>20000</v>
      </c>
      <c r="D17" s="36">
        <f t="shared" si="0"/>
        <v>6.6666666666666666E-2</v>
      </c>
      <c r="E17" s="12" t="s">
        <v>24</v>
      </c>
    </row>
    <row r="18" spans="1:8" ht="18.399999999999999" thickTop="1" thickBot="1" x14ac:dyDescent="0.45">
      <c r="B18" s="13" t="s">
        <v>11</v>
      </c>
      <c r="C18" s="43">
        <v>10000</v>
      </c>
      <c r="D18" s="34">
        <f t="shared" si="0"/>
        <v>3.3333333333333333E-2</v>
      </c>
      <c r="E18" s="12" t="s">
        <v>24</v>
      </c>
    </row>
    <row r="19" spans="1:8" ht="18.399999999999999" thickTop="1" thickBot="1" x14ac:dyDescent="0.45">
      <c r="B19" s="11" t="s">
        <v>12</v>
      </c>
      <c r="C19" s="42">
        <v>5000</v>
      </c>
      <c r="D19" s="36">
        <f t="shared" si="0"/>
        <v>1.6666666666666666E-2</v>
      </c>
      <c r="E19" s="12" t="s">
        <v>24</v>
      </c>
    </row>
    <row r="20" spans="1:8" ht="18.399999999999999" thickTop="1" thickBot="1" x14ac:dyDescent="0.45">
      <c r="B20" s="13" t="s">
        <v>13</v>
      </c>
      <c r="C20" s="43">
        <v>3000</v>
      </c>
      <c r="D20" s="34">
        <f t="shared" si="0"/>
        <v>0.01</v>
      </c>
      <c r="E20" s="12" t="s">
        <v>24</v>
      </c>
      <c r="G20" s="52"/>
      <c r="H20" s="22" t="s">
        <v>42</v>
      </c>
    </row>
    <row r="21" spans="1:8" ht="18.399999999999999" thickTop="1" thickBot="1" x14ac:dyDescent="0.45">
      <c r="B21" s="11" t="s">
        <v>14</v>
      </c>
      <c r="C21" s="42">
        <v>3000</v>
      </c>
      <c r="D21" s="36">
        <f t="shared" si="0"/>
        <v>0.01</v>
      </c>
      <c r="E21" s="12" t="s">
        <v>24</v>
      </c>
    </row>
    <row r="22" spans="1:8" ht="18.399999999999999" thickTop="1" thickBot="1" x14ac:dyDescent="0.45">
      <c r="B22" s="13" t="s">
        <v>15</v>
      </c>
      <c r="C22" s="43">
        <v>2000</v>
      </c>
      <c r="D22" s="34">
        <f t="shared" si="0"/>
        <v>6.6666666666666671E-3</v>
      </c>
      <c r="E22" s="12" t="s">
        <v>24</v>
      </c>
    </row>
    <row r="23" spans="1:8" ht="18.399999999999999" thickTop="1" thickBot="1" x14ac:dyDescent="0.45">
      <c r="B23" s="11" t="s">
        <v>16</v>
      </c>
      <c r="C23" s="42">
        <v>0</v>
      </c>
      <c r="D23" s="36">
        <f t="shared" si="0"/>
        <v>0</v>
      </c>
      <c r="E23" s="12" t="s">
        <v>24</v>
      </c>
    </row>
    <row r="24" spans="1:8" ht="18.399999999999999" thickTop="1" thickBot="1" x14ac:dyDescent="0.45">
      <c r="B24" s="13" t="s">
        <v>26</v>
      </c>
      <c r="C24" s="43">
        <v>4000</v>
      </c>
      <c r="D24" s="34">
        <f t="shared" si="0"/>
        <v>1.3333333333333334E-2</v>
      </c>
      <c r="E24" s="12" t="s">
        <v>24</v>
      </c>
    </row>
    <row r="25" spans="1:8" ht="18.399999999999999" thickTop="1" thickBot="1" x14ac:dyDescent="0.45">
      <c r="B25" s="19" t="s">
        <v>17</v>
      </c>
      <c r="C25" s="37">
        <f>SUBTOTAL(109,C7:C24)</f>
        <v>260000</v>
      </c>
      <c r="D25" s="20">
        <f t="shared" si="0"/>
        <v>0.8666666666666667</v>
      </c>
      <c r="E25" s="21"/>
    </row>
    <row r="26" spans="1:8" ht="18" thickTop="1" x14ac:dyDescent="0.4">
      <c r="A26" s="14"/>
      <c r="B26" s="15" t="s">
        <v>28</v>
      </c>
      <c r="C26" s="16">
        <f>D4-C25</f>
        <v>40000</v>
      </c>
      <c r="D26" s="17">
        <f>C26/$D$4</f>
        <v>0.13333333333333333</v>
      </c>
      <c r="E26" s="18"/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837D1-2771-4217-91F7-EFF91EBB5E2F}">
  <dimension ref="O9:P16"/>
  <sheetViews>
    <sheetView zoomScale="75" zoomScaleNormal="85" workbookViewId="0">
      <selection activeCell="O24" sqref="O24"/>
    </sheetView>
  </sheetViews>
  <sheetFormatPr defaultRowHeight="17.649999999999999" x14ac:dyDescent="0.7"/>
  <cols>
    <col min="16" max="16" width="9.9375" bestFit="1" customWidth="1"/>
  </cols>
  <sheetData>
    <row r="9" spans="15:16" ht="18" thickBot="1" x14ac:dyDescent="0.75"/>
    <row r="10" spans="15:16" ht="18.399999999999999" thickTop="1" thickBot="1" x14ac:dyDescent="0.75">
      <c r="O10" s="55" t="s">
        <v>35</v>
      </c>
      <c r="P10" s="55" t="s">
        <v>40</v>
      </c>
    </row>
    <row r="11" spans="15:16" ht="18.399999999999999" thickTop="1" thickBot="1" x14ac:dyDescent="0.75">
      <c r="O11" s="27" t="s">
        <v>23</v>
      </c>
      <c r="P11" s="28">
        <f>SUM(支出バランスシート!D7:D13)</f>
        <v>0.35999999999999993</v>
      </c>
    </row>
    <row r="12" spans="15:16" ht="18.399999999999999" thickTop="1" thickBot="1" x14ac:dyDescent="0.75">
      <c r="O12" s="29" t="s">
        <v>24</v>
      </c>
      <c r="P12" s="30">
        <f>SUM(支出バランスシート!D14:D24)</f>
        <v>0.5066666666666666</v>
      </c>
    </row>
    <row r="13" spans="15:16" ht="18.399999999999999" thickTop="1" thickBot="1" x14ac:dyDescent="0.75">
      <c r="O13" s="31" t="s">
        <v>41</v>
      </c>
      <c r="P13" s="32">
        <f>支出バランスシート!D26</f>
        <v>0.13333333333333333</v>
      </c>
    </row>
    <row r="14" spans="15:16" ht="18" thickTop="1" x14ac:dyDescent="0.7"/>
    <row r="16" spans="15:16" x14ac:dyDescent="0.7">
      <c r="O16" s="22" t="s">
        <v>43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3 L h D U R 6 q G t y k A A A A 9 Q A A A B I A H A B D b 2 5 m a W c v U G F j a 2 F n Z S 5 4 b W w g o h g A K K A U A A A A A A A A A A A A A A A A A A A A A A A A A A A A h Y + x D o I w G I R f h X S n L d W B k J 8 y u B l J S E y M a 1 M q V K E Y W i z v 5 u A j + Q p i F H V z v P v u k r v 7 9 Q b Z 2 D b B R f V W d y Z F E a Y o U E Z 2 p T Z V i g Z 3 C G O U c S i E P I l K B V P Y 2 G S 0 O k W 1 c + e E E O 8 9 9 g v c 9 R V h l E Z k n 2 + 2 s l a t C L W x T h i p 0 K d V / m 8 h D r v X G M 5 w v M Q x n S Y B m T 3 I t f l y N r E n / T F h N T R u 6 B U / i n B d A J k l k P c F / g B Q S w M E F A A C A A g A 3 L h D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y 4 Q 1 E o i k e 4 D g A A A B E A A A A T A B w A R m 9 y b X V s Y X M v U 2 V j d G l v b j E u b S C i G A A o o B Q A A A A A A A A A A A A A A A A A A A A A A A A A A A A r T k 0 u y c z P U w i G 0 I b W A F B L A Q I t A B Q A A g A I A N y 4 Q 1 E e q h r c p A A A A P U A A A A S A A A A A A A A A A A A A A A A A A A A A A B D b 2 5 m a W c v U G F j a 2 F n Z S 5 4 b W x Q S w E C L Q A U A A I A C A D c u E N R D 8 r p q 6 Q A A A D p A A A A E w A A A A A A A A A A A A A A A A D w A A A A W 0 N v b n R l b n R f V H l w Z X N d L n h t b F B L A Q I t A B Q A A g A I A N y 4 Q 1 E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D H R s Q + e A V S 6 N m z H P K J s m y A A A A A A I A A A A A A B B m A A A A A Q A A I A A A A B R b m o g h G 7 x x Q 2 k 4 M f t o U 8 Z z N 1 G K d 8 i y Y C m u o Z R X o D D + A A A A A A 6 A A A A A A g A A I A A A A J T q M r 6 3 X j 1 H i m 9 h 4 7 e P t w C g + H b P R l I y 8 f o c 7 1 S c b 5 u Z U A A A A D k O j S 9 d D 2 N / / I 3 9 u V e i H R z d W F a R s j X e m 1 t w m r y m p D C J X 6 X W Z 9 g Q y T W Q J 0 p l 7 U 4 M n N M g D c F W 1 P c 4 6 l K + + m G t c 4 r i a O v J o S s z C c u 8 R E k 3 a L K d Q A A A A F I X F L T + 6 h P L s Q p u 4 Q M n D O 0 l 5 w 4 l p u s B 7 G x k m h o O V B c 8 u A F K S r E W K U O 1 Z / 8 Z P G I n S A n w 3 M x a B S L D c x Z / r K o 7 1 B Q = < / D a t a M a s h u p > 
</file>

<file path=customXml/itemProps1.xml><?xml version="1.0" encoding="utf-8"?>
<ds:datastoreItem xmlns:ds="http://schemas.openxmlformats.org/officeDocument/2006/customXml" ds:itemID="{F3402713-93CA-41A0-BBA0-6B38BE839AE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支出バランスシート</vt:lpstr>
      <vt:lpstr>円グラフ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81907</dc:creator>
  <cp:lastModifiedBy>81907</cp:lastModifiedBy>
  <dcterms:created xsi:type="dcterms:W3CDTF">2020-10-03T12:36:31Z</dcterms:created>
  <dcterms:modified xsi:type="dcterms:W3CDTF">2020-10-04T01:16:05Z</dcterms:modified>
</cp:coreProperties>
</file>